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igeree-my.sharepoint.com/personal/kristel_steiger_ee/Documents/PROJEKTID/Ärma kraavi REK/_2 PROJEKT v05/"/>
    </mc:Choice>
  </mc:AlternateContent>
  <xr:revisionPtr revIDLastSave="719" documentId="13_ncr:1_{0002B0E7-47F6-487C-A473-33506217C7DE}" xr6:coauthVersionLast="47" xr6:coauthVersionMax="47" xr10:uidLastSave="{F2235166-FAC7-443E-841E-61EF1309E432}"/>
  <bookViews>
    <workbookView xWindow="28680" yWindow="-120" windowWidth="29040" windowHeight="15720" xr2:uid="{A309DF84-084B-49AE-8D38-1F441172AA6E}"/>
  </bookViews>
  <sheets>
    <sheet name="Kaevetöö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F17" i="2"/>
  <c r="I11" i="2" l="1"/>
  <c r="B16" i="2"/>
  <c r="D16" i="2" s="1"/>
  <c r="F16" i="2" s="1"/>
  <c r="B15" i="2"/>
  <c r="D15" i="2" s="1"/>
  <c r="F15" i="2" s="1"/>
  <c r="H15" i="2" s="1"/>
  <c r="B14" i="2"/>
  <c r="D14" i="2" s="1"/>
  <c r="F14" i="2" s="1"/>
  <c r="H14" i="2" s="1"/>
  <c r="G8" i="2"/>
  <c r="H10" i="2"/>
  <c r="D10" i="2"/>
  <c r="I10" i="2" s="1"/>
  <c r="B13" i="2"/>
  <c r="D13" i="2" s="1"/>
  <c r="B12" i="2"/>
  <c r="D12" i="2" s="1"/>
  <c r="B11" i="2"/>
  <c r="D11" i="2" s="1"/>
  <c r="F11" i="2" s="1"/>
  <c r="B10" i="2"/>
  <c r="H8" i="2"/>
  <c r="I17" i="2" l="1"/>
  <c r="F12" i="2"/>
  <c r="H12" i="2" s="1"/>
  <c r="H16" i="2"/>
  <c r="F13" i="2"/>
  <c r="H11" i="2"/>
  <c r="F10" i="2"/>
  <c r="H13" i="2" l="1"/>
  <c r="D4" i="2" l="1"/>
  <c r="B5" i="2"/>
  <c r="D5" i="2" s="1"/>
  <c r="F5" i="2" s="1"/>
  <c r="G5" i="2" s="1"/>
  <c r="B6" i="2"/>
  <c r="D6" i="2" s="1"/>
  <c r="B7" i="2"/>
  <c r="D7" i="2" s="1"/>
  <c r="B8" i="2"/>
  <c r="D8" i="2" s="1"/>
  <c r="F8" i="2" s="1"/>
  <c r="B9" i="2"/>
  <c r="D9" i="2" s="1"/>
  <c r="F9" i="2" s="1"/>
  <c r="F7" i="2" l="1"/>
  <c r="D17" i="2"/>
  <c r="H9" i="2"/>
  <c r="H17" i="2" s="1"/>
  <c r="F4" i="2"/>
  <c r="F6" i="2"/>
  <c r="G6" i="2" s="1"/>
  <c r="G7" i="2" l="1"/>
  <c r="G4" i="2"/>
  <c r="G17" i="2" l="1"/>
</calcChain>
</file>

<file path=xl/sharedStrings.xml><?xml version="1.0" encoding="utf-8"?>
<sst xmlns="http://schemas.openxmlformats.org/spreadsheetml/2006/main" count="27" uniqueCount="17">
  <si>
    <t>Tabel 8.2 Voolusängi tehniline seisund ja projekteeritud tööde mahud</t>
  </si>
  <si>
    <t>Jrk nr</t>
  </si>
  <si>
    <t>Ühiseesvoolu lõigu</t>
  </si>
  <si>
    <t>Kesk-mine ristlõige, m²</t>
  </si>
  <si>
    <t>Kaevemaht, m³</t>
  </si>
  <si>
    <t>Mullavalli laia-liajamine, m³</t>
  </si>
  <si>
    <t>Mullavalli teisalda-mine, m³</t>
  </si>
  <si>
    <t>Märkused</t>
  </si>
  <si>
    <t>algus-pikett</t>
  </si>
  <si>
    <t>lõpp-pikett</t>
  </si>
  <si>
    <t>pikkus, m</t>
  </si>
  <si>
    <t>põllul    *0.9</t>
  </si>
  <si>
    <t>metsas *0.6</t>
  </si>
  <si>
    <t>P</t>
  </si>
  <si>
    <t>PV</t>
  </si>
  <si>
    <t>V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</si>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</sst>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\+00"/>
  </numFmts>
  <fonts count="6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2" fillId="0" borderId="6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A136-18EE-4C10-9221-C787D2D607BD}">
  <dimension ref="A1:S18"/>
  <sheetViews>
    <sheetView tabSelected="1" workbookViewId="0">
      <selection activeCell="H23" sqref="H23"/>
    </sheetView>
  </sheetViews>
  <sheetFormatPr defaultColWidth="9.1796875" defaultRowHeight="14" x14ac:dyDescent="0.3"/>
  <cols>
    <col min="1" max="1" width="4.54296875" style="12" customWidth="1"/>
    <col min="2" max="2" width="7" style="12" customWidth="1"/>
    <col min="3" max="3" width="9.453125" style="12" customWidth="1"/>
    <col min="4" max="4" width="9.1796875" style="12"/>
    <col min="5" max="5" width="8.1796875" style="12" customWidth="1"/>
    <col min="6" max="6" width="7" style="12" customWidth="1"/>
    <col min="7" max="8" width="7.1796875" style="12" customWidth="1"/>
    <col min="9" max="9" width="10.54296875" style="12" customWidth="1"/>
    <col min="10" max="10" width="13.81640625" style="12" customWidth="1"/>
    <col min="11" max="11" width="10.1796875" style="12" bestFit="1" customWidth="1"/>
    <col min="12" max="12" width="9.1796875" style="12"/>
    <col min="13" max="13" width="15.81640625" style="12" customWidth="1"/>
    <col min="14" max="14" width="12.453125" style="12" customWidth="1"/>
    <col min="15" max="16" width="9.1796875" style="12"/>
    <col min="17" max="17" width="8.26953125" style="12" customWidth="1"/>
    <col min="18" max="18" width="12" style="12" customWidth="1"/>
    <col min="19" max="19" width="9.81640625" style="12" customWidth="1"/>
    <col min="20" max="16384" width="9.1796875" style="12"/>
  </cols>
  <sheetData>
    <row r="1" spans="1:19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9" ht="32.25" customHeight="1" x14ac:dyDescent="0.3">
      <c r="A2" s="21" t="s">
        <v>1</v>
      </c>
      <c r="B2" s="25" t="s">
        <v>2</v>
      </c>
      <c r="C2" s="25"/>
      <c r="D2" s="25"/>
      <c r="E2" s="25" t="s">
        <v>3</v>
      </c>
      <c r="F2" s="21" t="s">
        <v>4</v>
      </c>
      <c r="G2" s="26" t="s">
        <v>5</v>
      </c>
      <c r="H2" s="27"/>
      <c r="I2" s="21" t="s">
        <v>6</v>
      </c>
      <c r="J2" s="24" t="s">
        <v>7</v>
      </c>
      <c r="M2" s="11"/>
    </row>
    <row r="3" spans="1:19" ht="49.5" customHeight="1" x14ac:dyDescent="0.3">
      <c r="A3" s="22"/>
      <c r="B3" s="3" t="s">
        <v>8</v>
      </c>
      <c r="C3" s="3" t="s">
        <v>9</v>
      </c>
      <c r="D3" s="3" t="s">
        <v>10</v>
      </c>
      <c r="E3" s="25"/>
      <c r="F3" s="22"/>
      <c r="G3" s="3" t="s">
        <v>11</v>
      </c>
      <c r="H3" s="3" t="s">
        <v>12</v>
      </c>
      <c r="I3" s="22"/>
      <c r="J3" s="24"/>
      <c r="M3" s="13"/>
      <c r="N3" s="13"/>
      <c r="O3" s="13"/>
      <c r="P3" s="13"/>
      <c r="Q3" s="13"/>
      <c r="R3" s="13"/>
      <c r="S3" s="13"/>
    </row>
    <row r="4" spans="1:19" x14ac:dyDescent="0.3">
      <c r="A4" s="4">
        <v>1</v>
      </c>
      <c r="B4" s="5">
        <v>0</v>
      </c>
      <c r="C4" s="5">
        <v>66</v>
      </c>
      <c r="D4" s="6">
        <f>ROUND(C4-B4,0)</f>
        <v>66</v>
      </c>
      <c r="E4" s="7">
        <v>4.16</v>
      </c>
      <c r="F4" s="8">
        <f>ROUND(E4*D4,0)</f>
        <v>275</v>
      </c>
      <c r="G4" s="9">
        <f>ROUND(0.9*F4,0)</f>
        <v>248</v>
      </c>
      <c r="H4" s="9"/>
      <c r="I4" s="9"/>
      <c r="J4" s="9" t="s">
        <v>13</v>
      </c>
      <c r="K4" s="14"/>
      <c r="M4" s="15"/>
      <c r="N4" s="15"/>
      <c r="O4" s="15"/>
      <c r="P4" s="15"/>
      <c r="Q4" s="15"/>
      <c r="R4" s="15"/>
      <c r="S4" s="15"/>
    </row>
    <row r="5" spans="1:19" x14ac:dyDescent="0.3">
      <c r="A5" s="10">
        <v>2</v>
      </c>
      <c r="B5" s="5">
        <f>C4</f>
        <v>66</v>
      </c>
      <c r="C5" s="5">
        <v>102</v>
      </c>
      <c r="D5" s="6">
        <f>ROUND(C5-B5,0)</f>
        <v>36</v>
      </c>
      <c r="E5" s="7">
        <v>5.13</v>
      </c>
      <c r="F5" s="8">
        <f t="shared" ref="F5:F7" si="0">ROUND(E5*D5,0)</f>
        <v>185</v>
      </c>
      <c r="G5" s="9">
        <f t="shared" ref="G5:G6" si="1">ROUND(0.9*F5,0)</f>
        <v>167</v>
      </c>
      <c r="H5" s="9"/>
      <c r="I5" s="9"/>
      <c r="J5" s="9" t="s">
        <v>13</v>
      </c>
      <c r="K5" s="14"/>
    </row>
    <row r="6" spans="1:19" x14ac:dyDescent="0.3">
      <c r="A6" s="4">
        <v>3</v>
      </c>
      <c r="B6" s="5">
        <f>C5</f>
        <v>102</v>
      </c>
      <c r="C6" s="5">
        <v>126</v>
      </c>
      <c r="D6" s="6">
        <f t="shared" ref="D6" si="2">ROUND(C6-B6,0)</f>
        <v>24</v>
      </c>
      <c r="E6" s="7">
        <v>5.98</v>
      </c>
      <c r="F6" s="8">
        <f>ROUND(E6*D6,0)</f>
        <v>144</v>
      </c>
      <c r="G6" s="9">
        <f t="shared" si="1"/>
        <v>130</v>
      </c>
      <c r="H6" s="9"/>
      <c r="I6" s="9"/>
      <c r="J6" s="9" t="s">
        <v>13</v>
      </c>
      <c r="K6" s="14"/>
    </row>
    <row r="7" spans="1:19" x14ac:dyDescent="0.3">
      <c r="A7" s="10">
        <v>4</v>
      </c>
      <c r="B7" s="5">
        <f>C6</f>
        <v>126</v>
      </c>
      <c r="C7" s="5">
        <v>160</v>
      </c>
      <c r="D7" s="6">
        <f t="shared" ref="D7:D16" si="3">ROUND(C7-B7,0)</f>
        <v>34</v>
      </c>
      <c r="E7" s="7">
        <v>4.7</v>
      </c>
      <c r="F7" s="8">
        <f t="shared" si="0"/>
        <v>160</v>
      </c>
      <c r="G7" s="9">
        <f>ROUND(0.9*F7,0)</f>
        <v>144</v>
      </c>
      <c r="H7" s="9"/>
      <c r="I7" s="9"/>
      <c r="J7" s="9" t="s">
        <v>13</v>
      </c>
      <c r="K7" s="14"/>
    </row>
    <row r="8" spans="1:19" x14ac:dyDescent="0.3">
      <c r="A8" s="4">
        <v>5</v>
      </c>
      <c r="B8" s="5">
        <f>C7</f>
        <v>160</v>
      </c>
      <c r="C8" s="5">
        <v>496</v>
      </c>
      <c r="D8" s="6">
        <f t="shared" si="3"/>
        <v>336</v>
      </c>
      <c r="E8" s="7">
        <v>3</v>
      </c>
      <c r="F8" s="8">
        <f t="shared" ref="F8:F16" si="4">ROUND(E8*D8,0)</f>
        <v>1008</v>
      </c>
      <c r="G8" s="9">
        <f>ROUND(0.9*178*E8,0)</f>
        <v>481</v>
      </c>
      <c r="H8" s="9">
        <f>ROUND(0.6*148*E8,0)</f>
        <v>266</v>
      </c>
      <c r="I8" s="9"/>
      <c r="J8" s="9" t="s">
        <v>14</v>
      </c>
      <c r="K8" s="14"/>
    </row>
    <row r="9" spans="1:19" x14ac:dyDescent="0.3">
      <c r="A9" s="10">
        <v>6</v>
      </c>
      <c r="B9" s="5">
        <f t="shared" ref="B9" si="5">C8</f>
        <v>496</v>
      </c>
      <c r="C9" s="5">
        <v>755</v>
      </c>
      <c r="D9" s="6">
        <f t="shared" si="3"/>
        <v>259</v>
      </c>
      <c r="E9" s="7">
        <v>4</v>
      </c>
      <c r="F9" s="8">
        <f t="shared" si="4"/>
        <v>1036</v>
      </c>
      <c r="G9" s="9"/>
      <c r="H9" s="9">
        <f>ROUND(0.6*F9,0)</f>
        <v>622</v>
      </c>
      <c r="I9" s="9"/>
      <c r="J9" s="9" t="s">
        <v>15</v>
      </c>
    </row>
    <row r="10" spans="1:19" x14ac:dyDescent="0.3">
      <c r="A10" s="16">
        <v>7</v>
      </c>
      <c r="B10" s="5">
        <f t="shared" ref="B10:B16" si="6">C9</f>
        <v>755</v>
      </c>
      <c r="C10" s="5">
        <v>1133</v>
      </c>
      <c r="D10" s="6">
        <f t="shared" si="3"/>
        <v>378</v>
      </c>
      <c r="E10" s="7">
        <v>5</v>
      </c>
      <c r="F10" s="8">
        <f t="shared" si="4"/>
        <v>1890</v>
      </c>
      <c r="G10" s="2"/>
      <c r="H10" s="9">
        <f>ROUND(0.6*39*E10,0)</f>
        <v>117</v>
      </c>
      <c r="I10" s="9">
        <f>ROUND((D10-39)*E10,0)</f>
        <v>1695</v>
      </c>
      <c r="J10" s="9" t="s">
        <v>15</v>
      </c>
    </row>
    <row r="11" spans="1:19" x14ac:dyDescent="0.3">
      <c r="A11" s="16">
        <v>8</v>
      </c>
      <c r="B11" s="5">
        <f t="shared" si="6"/>
        <v>1133</v>
      </c>
      <c r="C11" s="5">
        <v>1626</v>
      </c>
      <c r="D11" s="6">
        <f t="shared" si="3"/>
        <v>493</v>
      </c>
      <c r="E11" s="7">
        <v>1.69</v>
      </c>
      <c r="F11" s="8">
        <f t="shared" si="4"/>
        <v>833</v>
      </c>
      <c r="G11" s="9"/>
      <c r="H11" s="9">
        <f>ROUND(0.6*(D11-189)*E11,0)</f>
        <v>308</v>
      </c>
      <c r="I11" s="9">
        <f>ROUNDUP(189*E11,0)</f>
        <v>320</v>
      </c>
      <c r="J11" s="9" t="s">
        <v>15</v>
      </c>
    </row>
    <row r="12" spans="1:19" x14ac:dyDescent="0.3">
      <c r="A12" s="16">
        <v>9</v>
      </c>
      <c r="B12" s="28">
        <f t="shared" si="6"/>
        <v>1626</v>
      </c>
      <c r="C12" s="28">
        <v>1786</v>
      </c>
      <c r="D12" s="29">
        <f t="shared" si="3"/>
        <v>160</v>
      </c>
      <c r="E12" s="30">
        <v>7.07</v>
      </c>
      <c r="F12" s="31">
        <f>ROUND(E12*D12,0)</f>
        <v>1131</v>
      </c>
      <c r="G12" s="32"/>
      <c r="H12" s="32">
        <f t="shared" ref="H12:H16" si="7">ROUND(0.6*F12,0)</f>
        <v>679</v>
      </c>
      <c r="I12" s="32"/>
      <c r="J12" s="32" t="s">
        <v>15</v>
      </c>
    </row>
    <row r="13" spans="1:19" x14ac:dyDescent="0.3">
      <c r="A13" s="16">
        <v>10</v>
      </c>
      <c r="B13" s="28">
        <f t="shared" si="6"/>
        <v>1786</v>
      </c>
      <c r="C13" s="28">
        <v>1835</v>
      </c>
      <c r="D13" s="29">
        <f t="shared" si="3"/>
        <v>49</v>
      </c>
      <c r="E13" s="30">
        <v>8.4</v>
      </c>
      <c r="F13" s="31">
        <f t="shared" si="4"/>
        <v>412</v>
      </c>
      <c r="G13" s="33"/>
      <c r="H13" s="32">
        <f t="shared" si="7"/>
        <v>247</v>
      </c>
      <c r="I13" s="32"/>
      <c r="J13" s="32" t="s">
        <v>15</v>
      </c>
    </row>
    <row r="14" spans="1:19" x14ac:dyDescent="0.3">
      <c r="A14" s="16">
        <v>11</v>
      </c>
      <c r="B14" s="28">
        <f t="shared" si="6"/>
        <v>1835</v>
      </c>
      <c r="C14" s="28">
        <v>2119</v>
      </c>
      <c r="D14" s="29">
        <f t="shared" si="3"/>
        <v>284</v>
      </c>
      <c r="E14" s="30">
        <v>12.3</v>
      </c>
      <c r="F14" s="31">
        <f t="shared" si="4"/>
        <v>3493</v>
      </c>
      <c r="G14" s="33"/>
      <c r="H14" s="32">
        <f t="shared" si="7"/>
        <v>2096</v>
      </c>
      <c r="I14" s="32"/>
      <c r="J14" s="32" t="s">
        <v>15</v>
      </c>
    </row>
    <row r="15" spans="1:19" x14ac:dyDescent="0.3">
      <c r="A15" s="16">
        <v>12</v>
      </c>
      <c r="B15" s="28">
        <f t="shared" si="6"/>
        <v>2119</v>
      </c>
      <c r="C15" s="28">
        <v>2435</v>
      </c>
      <c r="D15" s="29">
        <f t="shared" si="3"/>
        <v>316</v>
      </c>
      <c r="E15" s="30">
        <v>8.9</v>
      </c>
      <c r="F15" s="31">
        <f t="shared" si="4"/>
        <v>2812</v>
      </c>
      <c r="G15" s="33"/>
      <c r="H15" s="32">
        <f t="shared" si="7"/>
        <v>1687</v>
      </c>
      <c r="I15" s="32"/>
      <c r="J15" s="32" t="s">
        <v>15</v>
      </c>
    </row>
    <row r="16" spans="1:19" x14ac:dyDescent="0.3">
      <c r="A16" s="16">
        <v>13</v>
      </c>
      <c r="B16" s="28">
        <f t="shared" si="6"/>
        <v>2435</v>
      </c>
      <c r="C16" s="28">
        <v>2583</v>
      </c>
      <c r="D16" s="29">
        <f t="shared" si="3"/>
        <v>148</v>
      </c>
      <c r="E16" s="30">
        <v>8.5</v>
      </c>
      <c r="F16" s="31">
        <f t="shared" si="4"/>
        <v>1258</v>
      </c>
      <c r="G16" s="33"/>
      <c r="H16" s="32">
        <f t="shared" si="7"/>
        <v>755</v>
      </c>
      <c r="I16" s="32"/>
      <c r="J16" s="32" t="s">
        <v>15</v>
      </c>
    </row>
    <row r="17" spans="1:10" x14ac:dyDescent="0.3">
      <c r="A17" s="23" t="s">
        <v>16</v>
      </c>
      <c r="B17" s="23"/>
      <c r="C17" s="23"/>
      <c r="D17" s="17">
        <f>SUM(D4:D16)</f>
        <v>2583</v>
      </c>
      <c r="E17" s="18">
        <f>F17/D17</f>
        <v>5.666666666666667</v>
      </c>
      <c r="F17" s="17">
        <f>SUM(F4:F16)</f>
        <v>14637</v>
      </c>
      <c r="G17" s="17">
        <f>SUM(G4:G16)</f>
        <v>1170</v>
      </c>
      <c r="H17" s="17">
        <f>SUM(H4:H16)</f>
        <v>6777</v>
      </c>
      <c r="I17" s="17">
        <f>SUM(I4:I16)</f>
        <v>2015</v>
      </c>
      <c r="J17" s="19"/>
    </row>
    <row r="18" spans="1:10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</row>
  </sheetData>
  <mergeCells count="8">
    <mergeCell ref="A2:A3"/>
    <mergeCell ref="F2:F3"/>
    <mergeCell ref="A17:C17"/>
    <mergeCell ref="J2:J3"/>
    <mergeCell ref="B2:D2"/>
    <mergeCell ref="E2:E3"/>
    <mergeCell ref="G2:H2"/>
    <mergeCell ref="I2:I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Kaevetööd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Tenno Vaher</dc:creator>
  <cp:keywords/>
  <dc:description/>
  <cp:lastModifiedBy>Kristel Veersalu</cp:lastModifiedBy>
  <cp:revision/>
  <dcterms:created xsi:type="dcterms:W3CDTF">2019-11-19T10:20:28Z</dcterms:created>
  <dcterms:modified xsi:type="dcterms:W3CDTF">2025-09-15T19:27:39Z</dcterms:modified>
  <cp:category/>
  <cp:contentStatus/>
</cp:coreProperties>
</file>